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721"/>
  <workbookPr autoCompressPictures="0"/>
  <bookViews>
    <workbookView xWindow="120" yWindow="40" windowWidth="15600" windowHeight="864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7" i="1" l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9" i="1"/>
  <c r="G24" i="1"/>
  <c r="G23" i="1"/>
  <c r="G22" i="1"/>
  <c r="G21" i="1"/>
  <c r="G20" i="1"/>
  <c r="J6" i="1"/>
  <c r="J7" i="1"/>
  <c r="J8" i="1"/>
  <c r="J9" i="1"/>
  <c r="J10" i="1"/>
  <c r="J11" i="1"/>
  <c r="J12" i="1"/>
  <c r="J13" i="1"/>
  <c r="J14" i="1"/>
  <c r="J15" i="1"/>
  <c r="J16" i="1"/>
  <c r="J5" i="1"/>
  <c r="I6" i="1"/>
  <c r="I7" i="1"/>
  <c r="I8" i="1"/>
  <c r="I9" i="1"/>
  <c r="I10" i="1"/>
  <c r="I11" i="1"/>
  <c r="I12" i="1"/>
  <c r="I13" i="1"/>
  <c r="I14" i="1"/>
  <c r="I15" i="1"/>
  <c r="I16" i="1"/>
  <c r="I5" i="1"/>
</calcChain>
</file>

<file path=xl/sharedStrings.xml><?xml version="1.0" encoding="utf-8"?>
<sst xmlns="http://schemas.openxmlformats.org/spreadsheetml/2006/main" count="49" uniqueCount="36">
  <si>
    <t>Lookup Table</t>
  </si>
  <si>
    <t>Today's date:</t>
  </si>
  <si>
    <t>Crazy Cars</t>
  </si>
  <si>
    <t>Salesperson</t>
  </si>
  <si>
    <t>Brown</t>
  </si>
  <si>
    <t>Taylor</t>
  </si>
  <si>
    <t>Harris</t>
  </si>
  <si>
    <t>Robinson</t>
  </si>
  <si>
    <t>Walker</t>
  </si>
  <si>
    <t>King</t>
  </si>
  <si>
    <t>Car Description</t>
  </si>
  <si>
    <t>Purchase Date</t>
  </si>
  <si>
    <t>48-month Payment Plan</t>
  </si>
  <si>
    <t>Base Cost of Car</t>
  </si>
  <si>
    <t>State Sales Tax</t>
  </si>
  <si>
    <t>Total Cost with Tax</t>
  </si>
  <si>
    <t>Total for all sales:</t>
  </si>
  <si>
    <t>Average price:</t>
  </si>
  <si>
    <t>Lowest price:</t>
  </si>
  <si>
    <t>Highest price:</t>
  </si>
  <si>
    <t>2003 Hybrid Sedan</t>
  </si>
  <si>
    <t>2007 Hybrid Sedan</t>
  </si>
  <si>
    <t>Mileage</t>
  </si>
  <si>
    <t>2007 Hybrid Sport Utility</t>
  </si>
  <si>
    <t>2008 Hybrid Sport Utility</t>
  </si>
  <si>
    <t>2007 Sport Utility (SUV)</t>
  </si>
  <si>
    <t>2007 Minivan-LX</t>
  </si>
  <si>
    <t>2007 Minivan-EX</t>
  </si>
  <si>
    <t>1998 Minivan-GL</t>
  </si>
  <si>
    <t>2008 Minivan-LE</t>
  </si>
  <si>
    <t>2007 Crossover-SE</t>
  </si>
  <si>
    <t>2008 Crossover-SE</t>
  </si>
  <si>
    <t>Bonus:</t>
  </si>
  <si>
    <t>Auto Sales and Commissions (Part-Time Staff)</t>
  </si>
  <si>
    <t>Interest rate:</t>
  </si>
  <si>
    <t>Salesperson Commission
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</si>
</sst>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[$$-409]* #,##0.00_);_([$$-409]* \(#,##0.00\);_([$$-409]* &quot;-&quot;??_);_(@_)"/>
    <numFmt numFmtId="165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2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8" applyNumberFormat="0" applyFill="0" applyAlignment="0" applyProtection="0"/>
    <xf numFmtId="0" fontId="5" fillId="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" fillId="0" borderId="0" applyNumberFormat="0" applyFill="0" applyBorder="0" applyAlignment="0" applyProtection="0"/>
    <xf numFmtId="0" fontId="1" fillId="0" borderId="8" applyNumberFormat="0" applyFill="0" applyAlignment="0" applyProtection="0"/>
    <xf numFmtId="0" fontId="1" fillId="0" borderId="8" applyNumberFormat="0" applyFill="0" applyAlignment="0" applyProtection="0"/>
    <xf numFmtId="0" fontId="1" fillId="0" borderId="8" applyNumberFormat="0" applyFill="0" applyAlignment="0" applyProtection="0"/>
    <xf numFmtId="0" fontId="1" fillId="0" borderId="8" applyNumberFormat="0" applyFill="0" applyAlignment="0" applyProtection="0"/>
    <xf numFmtId="0" fontId="6" fillId="0" borderId="0"/>
    <xf numFmtId="0" fontId="5" fillId="3" borderId="0" applyNumberFormat="0" applyBorder="0" applyAlignment="0" applyProtection="0"/>
  </cellStyleXfs>
  <cellXfs count="24">
    <xf numFmtId="0" fontId="0" fillId="0" borderId="0" xfId="0"/>
    <xf numFmtId="0" fontId="6" fillId="0" borderId="0" xfId="1"/>
    <xf numFmtId="0" fontId="6" fillId="2" borderId="1" xfId="2" applyFill="1" applyBorder="1"/>
    <xf numFmtId="0" fontId="6" fillId="2" borderId="2" xfId="3" applyFill="1" applyBorder="1"/>
    <xf numFmtId="0" fontId="6" fillId="2" borderId="3" xfId="4" applyFill="1" applyBorder="1"/>
    <xf numFmtId="0" fontId="6" fillId="2" borderId="4" xfId="5" applyFill="1" applyBorder="1"/>
    <xf numFmtId="0" fontId="6" fillId="2" borderId="5" xfId="6" applyFill="1" applyBorder="1"/>
    <xf numFmtId="14" fontId="6" fillId="0" borderId="0" xfId="7" applyNumberFormat="1"/>
    <xf numFmtId="0" fontId="2" fillId="0" borderId="0" xfId="8" applyAlignment="1">
      <alignment horizontal="right"/>
    </xf>
    <xf numFmtId="0" fontId="2" fillId="0" borderId="0" xfId="9" applyFill="1" applyBorder="1" applyAlignment="1">
      <alignment horizontal="right"/>
    </xf>
    <xf numFmtId="0" fontId="1" fillId="0" borderId="6" xfId="10" applyBorder="1" applyAlignment="1">
      <alignment horizontal="center"/>
    </xf>
    <xf numFmtId="0" fontId="4" fillId="3" borderId="0" xfId="11" applyFont="1" applyAlignment="1">
      <alignment horizontal="center"/>
    </xf>
    <xf numFmtId="164" fontId="6" fillId="0" borderId="0" xfId="12" applyNumberFormat="1"/>
    <xf numFmtId="3" fontId="6" fillId="0" borderId="0" xfId="13" applyNumberFormat="1"/>
    <xf numFmtId="165" fontId="6" fillId="0" borderId="0" xfId="14" applyNumberFormat="1"/>
    <xf numFmtId="10" fontId="1" fillId="0" borderId="9" xfId="19" applyNumberFormat="1" applyBorder="1" applyAlignment="1">
      <alignment horizontal="center"/>
    </xf>
    <xf numFmtId="10" fontId="6" fillId="0" borderId="0" xfId="20" applyNumberFormat="1"/>
    <xf numFmtId="0" fontId="4" fillId="3" borderId="0" xfId="21" applyFont="1" applyAlignment="1">
      <alignment horizontal="center" wrapText="1"/>
    </xf>
    <xf numFmtId="165" fontId="2" fillId="0" borderId="0" xfId="8" applyNumberFormat="1" applyAlignment="1">
      <alignment horizontal="right"/>
    </xf>
    <xf numFmtId="14" fontId="2" fillId="0" borderId="0" xfId="8" applyNumberFormat="1" applyAlignment="1">
      <alignment horizontal="right"/>
    </xf>
    <xf numFmtId="0" fontId="3" fillId="0" borderId="8" xfId="15" applyBorder="1" applyAlignment="1">
      <alignment horizontal="center"/>
    </xf>
    <xf numFmtId="0" fontId="1" fillId="0" borderId="8" xfId="16" applyAlignment="1">
      <alignment horizontal="center"/>
    </xf>
    <xf numFmtId="0" fontId="1" fillId="0" borderId="6" xfId="17" applyBorder="1" applyAlignment="1">
      <alignment horizontal="center"/>
    </xf>
    <xf numFmtId="0" fontId="1" fillId="0" borderId="7" xfId="18" applyBorder="1" applyAlignment="1">
      <alignment horizontal="center"/>
    </xf>
  </cellXfs>
  <cellStyles count="22">
    <cellStyle name="+L1wVBffYZhI/r0WRlCPl4Vw2ktQVjOw7iqlYzQebos=-~Pn26ljDeKGGlpvObGnZFtQ==" xfId="2"/>
    <cellStyle name="1uEQa7ItgwAFLMyRJGwt8JTzKP4USzJFMzKn13z25g8=-~9CkhaUOh7tKnRCvxMjjmPQ==" xfId="16"/>
    <cellStyle name="61nmKoIwLTsOHy7xWHJcIHZLEIqYpEX4G7qaP81/zns=-~IAjUgul4QWQZNp0/uPIpTQ==" xfId="20"/>
    <cellStyle name="7wyE9RAS15IM42An/wsVL9ht/XNaTzzMCMmPnorya9o=-~TxnffBLxRHRALRkgp4kGEw==" xfId="1"/>
    <cellStyle name="AMt4l8JN3bGxdyIp+0WYVNjlRpJP446HxpaVUAfNZnE=-~qrkW8ozZti6RXyGM4DVrdg==" xfId="9"/>
    <cellStyle name="BqVG2QjYPqoD9HdUEcnr3n4qeSKi4U/g36qovD1ejng=-~/WqeDC7FFhI6SKcnX44Gfw==" xfId="14"/>
    <cellStyle name="DnXZ7a5eO8j2j1z3JoIxNZpZsDKzFsoRHG+IlHI4ehY=-~1YEt8k2V3K5b0t9Da05CLA==" xfId="17"/>
    <cellStyle name="ezAAr4Olmk+2umwolNlO+MjnlLLIS3pxCNAB6TSymBE=-~d6Fp0Hgu6iuVFPMCv0sA+w==" xfId="18"/>
    <cellStyle name="FUr6u1kEDtdhevCZ58PXwqTD/gZ9H8dqvjwKebmnj50=-~Fs8Od2FQ4Vpn1a/sUXRAqw==" xfId="7"/>
    <cellStyle name="HzwFvDyYj7U+xQNf+xOUL1+djl4L0IDAR00h1d+C1IQ=-~mzRICA43Nd569FwyYmMkCA==" xfId="5"/>
    <cellStyle name="igqkdR1SEBXXR/1ppRHdGm9pIec9cVm8Q9xK5QfAvpA=-~ltNkw5Z/i559P33MXLTrJA==" xfId="12"/>
    <cellStyle name="KJ9m0iHYuSQFPnzFKws3HZduPUL+IhOoA/Vs9syPzCw=-~IKm+AoEeMXbfg47WpUn+rA==" xfId="13"/>
    <cellStyle name="m3JyZKnxizi9H8CISbB5bkhI5TNpoIBmFwhvMkAigos=-~n+kTJuH+2HQgBWtUanIMYQ==" xfId="4"/>
    <cellStyle name="mImSBgLOwB0EG33yd6yY8eyolse/rS/50HrDMFWSTck=-~NRGM382KgcJI/Z/XSdYk9A==" xfId="19"/>
    <cellStyle name="Normal" xfId="0" builtinId="0"/>
    <cellStyle name="ODUFTDX1vA69DAYKTkqu1BU6XrlMRf5dbEnOWMNBLWI=-~2hzBq1JNdaiL81pWPsZ4oQ==" xfId="10"/>
    <cellStyle name="peb7jce7M6mQIT1UchBJJzEI62YGovtfaPw4sMgu7Rc=-~j9wZ4JEkFmFtRdOGi7bxOw==" xfId="8"/>
    <cellStyle name="PWSXF1CmRYWYuhVG4dNCNnSAGlRMCXmTV3V/YckRYso=-~nGORw8JVneoQ5abN5EWbBQ==" xfId="3"/>
    <cellStyle name="rGDLSgQHe2+WXxqx+fifVfibR8oH4TDYDDsUwl4d/50=-~lLQ913LIPlytv1LjuhFPQg==" xfId="6"/>
    <cellStyle name="TNCTzwnunDR5pVAFjF6liP4rCdqzWed/R16EmqtdUjo=-~2dxfnfBPmlMHVxt1iNi6bw==" xfId="21"/>
    <cellStyle name="YtcWtw8vd80wz5Ja/fewJgAf/IEGBGpEINf7IrI0Tx0=-~aKDjFZg+fYQW79Moix8qow==" xfId="11"/>
    <cellStyle name="zPH0g2cnaVk0zFJbHEAO8cJA+0XI7BpvAMdl1RmL2Tg=-~xo8xbYg3w6e74w+f7lbrNQ==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6" Type="http://schemas.openxmlformats.org/officeDocument/2006/relationships/customXml" Target="../customXml/item1.xml"/><Relationship Id="rId7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selection activeCell="D17" sqref="D17"/>
    </sheetView>
  </sheetViews>
  <sheetFormatPr baseColWidth="10" defaultColWidth="8.83203125" defaultRowHeight="14" x14ac:dyDescent="0"/>
  <cols>
    <col min="1" max="1" width="27.6640625" bestFit="1" customWidth="1"/>
    <col min="2" max="2" width="11.6640625" bestFit="1" customWidth="1"/>
    <col min="3" max="3" width="22.6640625" bestFit="1" customWidth="1"/>
    <col min="4" max="4" width="17.5" customWidth="1"/>
    <col min="5" max="5" width="14.6640625" bestFit="1" customWidth="1"/>
    <col min="6" max="6" width="18.5" bestFit="1" customWidth="1"/>
    <col min="7" max="7" width="18.5" customWidth="1"/>
    <col min="8" max="8" width="19.83203125" bestFit="1" customWidth="1"/>
    <col min="9" max="9" width="22.5" bestFit="1" customWidth="1"/>
    <col min="10" max="10" width="23.5" bestFit="1" customWidth="1"/>
  </cols>
  <sheetData>
    <row r="1" spans="1:10" ht="23" thickBot="1">
      <c r="A1" s="20" t="s">
        <v>2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18" thickTop="1" thickBot="1">
      <c r="A2" s="21" t="s">
        <v>33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ht="50" customHeight="1" thickTop="1"/>
    <row r="4" spans="1:10" ht="28">
      <c r="B4" s="11" t="s">
        <v>3</v>
      </c>
      <c r="C4" s="11" t="s">
        <v>10</v>
      </c>
      <c r="D4" s="11" t="s">
        <v>22</v>
      </c>
      <c r="E4" s="11" t="s">
        <v>11</v>
      </c>
      <c r="F4" s="11" t="s">
        <v>13</v>
      </c>
      <c r="G4" s="11" t="s">
        <v>14</v>
      </c>
      <c r="H4" s="11" t="s">
        <v>15</v>
      </c>
      <c r="I4" s="11" t="s">
        <v>12</v>
      </c>
      <c r="J4" s="17" t="s">
        <v>35</v>
      </c>
    </row>
    <row r="5" spans="1:10">
      <c r="B5" s="1" t="s">
        <v>4</v>
      </c>
      <c r="C5" s="1" t="s">
        <v>20</v>
      </c>
      <c r="D5" s="13">
        <v>100000</v>
      </c>
      <c r="E5" s="7">
        <v>41077</v>
      </c>
      <c r="F5" s="12">
        <v>9800</v>
      </c>
      <c r="G5" s="14">
        <f>F5*0.07</f>
        <v>686.00000000000011</v>
      </c>
      <c r="H5" s="14">
        <f>F5+G5</f>
        <v>10486</v>
      </c>
      <c r="I5" s="14">
        <f>PMT($D$21/12,48,-H5)</f>
        <v>247.4677111194614</v>
      </c>
      <c r="J5" s="16">
        <f>VLOOKUP(F5,$C$24:$D$28,2)</f>
        <v>0.01</v>
      </c>
    </row>
    <row r="6" spans="1:10">
      <c r="B6" s="1" t="s">
        <v>4</v>
      </c>
      <c r="C6" s="1" t="s">
        <v>21</v>
      </c>
      <c r="D6" s="13">
        <v>25000</v>
      </c>
      <c r="E6" s="7">
        <v>41070</v>
      </c>
      <c r="F6" s="12">
        <v>21800</v>
      </c>
      <c r="G6" s="14">
        <f t="shared" ref="G6:G16" si="0">F6*0.07</f>
        <v>1526.0000000000002</v>
      </c>
      <c r="H6" s="14">
        <f t="shared" ref="H6:H16" si="1">F6+G6</f>
        <v>23326</v>
      </c>
      <c r="I6" s="14">
        <f t="shared" ref="I6:I16" si="2">PMT($D$21/12,48,-H6)</f>
        <v>550.48939820451619</v>
      </c>
      <c r="J6" s="16">
        <f t="shared" ref="J6:J16" si="3">VLOOKUP(F6,$C$24:$D$28,2)</f>
        <v>2.5000000000000001E-2</v>
      </c>
    </row>
    <row r="7" spans="1:10">
      <c r="B7" s="1" t="s">
        <v>5</v>
      </c>
      <c r="C7" s="1" t="s">
        <v>23</v>
      </c>
      <c r="D7" s="13">
        <v>36000</v>
      </c>
      <c r="E7" s="7">
        <v>41070</v>
      </c>
      <c r="F7" s="12">
        <v>21500</v>
      </c>
      <c r="G7" s="14">
        <f t="shared" si="0"/>
        <v>1505.0000000000002</v>
      </c>
      <c r="H7" s="14">
        <f t="shared" si="1"/>
        <v>23005</v>
      </c>
      <c r="I7" s="14">
        <f t="shared" si="2"/>
        <v>542.91385602738978</v>
      </c>
      <c r="J7" s="16">
        <f t="shared" si="3"/>
        <v>2.5000000000000001E-2</v>
      </c>
    </row>
    <row r="8" spans="1:10">
      <c r="B8" s="1" t="s">
        <v>5</v>
      </c>
      <c r="C8" s="1" t="s">
        <v>24</v>
      </c>
      <c r="D8" s="13">
        <v>25000</v>
      </c>
      <c r="E8" s="7">
        <v>41077</v>
      </c>
      <c r="F8" s="12">
        <v>40700</v>
      </c>
      <c r="G8" s="14">
        <f t="shared" si="0"/>
        <v>2849.0000000000005</v>
      </c>
      <c r="H8" s="14">
        <f t="shared" si="1"/>
        <v>43549</v>
      </c>
      <c r="I8" s="14">
        <f t="shared" si="2"/>
        <v>1027.7485553634774</v>
      </c>
      <c r="J8" s="16">
        <f t="shared" si="3"/>
        <v>3.5000000000000003E-2</v>
      </c>
    </row>
    <row r="9" spans="1:10">
      <c r="B9" s="1" t="s">
        <v>6</v>
      </c>
      <c r="C9" s="1" t="s">
        <v>23</v>
      </c>
      <c r="D9" s="13">
        <v>30000</v>
      </c>
      <c r="E9" s="7">
        <v>41077</v>
      </c>
      <c r="F9" s="12">
        <v>29800</v>
      </c>
      <c r="G9" s="14">
        <f t="shared" si="0"/>
        <v>2086</v>
      </c>
      <c r="H9" s="14">
        <f t="shared" si="1"/>
        <v>31886</v>
      </c>
      <c r="I9" s="14">
        <f t="shared" si="2"/>
        <v>752.50385626121943</v>
      </c>
      <c r="J9" s="16">
        <f t="shared" si="3"/>
        <v>2.5000000000000001E-2</v>
      </c>
    </row>
    <row r="10" spans="1:10">
      <c r="B10" s="1" t="s">
        <v>6</v>
      </c>
      <c r="C10" s="1" t="s">
        <v>25</v>
      </c>
      <c r="D10" s="13">
        <v>36000</v>
      </c>
      <c r="E10" s="7">
        <v>41084</v>
      </c>
      <c r="F10" s="12">
        <v>22800</v>
      </c>
      <c r="G10" s="14">
        <f t="shared" si="0"/>
        <v>1596.0000000000002</v>
      </c>
      <c r="H10" s="14">
        <f t="shared" si="1"/>
        <v>24396</v>
      </c>
      <c r="I10" s="14">
        <f t="shared" si="2"/>
        <v>575.74120546160407</v>
      </c>
      <c r="J10" s="16">
        <f t="shared" si="3"/>
        <v>2.5000000000000001E-2</v>
      </c>
    </row>
    <row r="11" spans="1:10">
      <c r="B11" s="1" t="s">
        <v>7</v>
      </c>
      <c r="C11" s="1" t="s">
        <v>26</v>
      </c>
      <c r="D11" s="13">
        <v>30000</v>
      </c>
      <c r="E11" s="7">
        <v>41070</v>
      </c>
      <c r="F11" s="12">
        <v>23400</v>
      </c>
      <c r="G11" s="14">
        <f t="shared" si="0"/>
        <v>1638.0000000000002</v>
      </c>
      <c r="H11" s="14">
        <f t="shared" si="1"/>
        <v>25038</v>
      </c>
      <c r="I11" s="14">
        <f t="shared" si="2"/>
        <v>590.89228981585677</v>
      </c>
      <c r="J11" s="16">
        <f t="shared" si="3"/>
        <v>2.5000000000000001E-2</v>
      </c>
    </row>
    <row r="12" spans="1:10">
      <c r="B12" s="1" t="s">
        <v>7</v>
      </c>
      <c r="C12" s="1" t="s">
        <v>27</v>
      </c>
      <c r="D12" s="13">
        <v>40000</v>
      </c>
      <c r="E12" s="7">
        <v>41084</v>
      </c>
      <c r="F12" s="12">
        <v>25800</v>
      </c>
      <c r="G12" s="14">
        <f t="shared" si="0"/>
        <v>1806.0000000000002</v>
      </c>
      <c r="H12" s="14">
        <f t="shared" si="1"/>
        <v>27606</v>
      </c>
      <c r="I12" s="14">
        <f t="shared" si="2"/>
        <v>651.4966272328677</v>
      </c>
      <c r="J12" s="16">
        <f t="shared" si="3"/>
        <v>2.5000000000000001E-2</v>
      </c>
    </row>
    <row r="13" spans="1:10">
      <c r="B13" s="1" t="s">
        <v>8</v>
      </c>
      <c r="C13" s="1" t="s">
        <v>28</v>
      </c>
      <c r="D13" s="13">
        <v>133000</v>
      </c>
      <c r="E13" s="7">
        <v>41070</v>
      </c>
      <c r="F13" s="12">
        <v>3000</v>
      </c>
      <c r="G13" s="14">
        <f t="shared" si="0"/>
        <v>210.00000000000003</v>
      </c>
      <c r="H13" s="14">
        <f t="shared" si="1"/>
        <v>3210</v>
      </c>
      <c r="I13" s="14">
        <f t="shared" si="2"/>
        <v>75.755421771263684</v>
      </c>
      <c r="J13" s="16">
        <f t="shared" si="3"/>
        <v>0.01</v>
      </c>
    </row>
    <row r="14" spans="1:10">
      <c r="B14" s="1" t="s">
        <v>8</v>
      </c>
      <c r="C14" s="1" t="s">
        <v>29</v>
      </c>
      <c r="D14" s="13">
        <v>24000</v>
      </c>
      <c r="E14" s="7">
        <v>41084</v>
      </c>
      <c r="F14" s="12">
        <v>23900</v>
      </c>
      <c r="G14" s="14">
        <f t="shared" si="0"/>
        <v>1673.0000000000002</v>
      </c>
      <c r="H14" s="14">
        <f t="shared" si="1"/>
        <v>25573</v>
      </c>
      <c r="I14" s="14">
        <f t="shared" si="2"/>
        <v>603.51819344440071</v>
      </c>
      <c r="J14" s="16">
        <f t="shared" si="3"/>
        <v>2.5000000000000001E-2</v>
      </c>
    </row>
    <row r="15" spans="1:10">
      <c r="B15" s="1" t="s">
        <v>9</v>
      </c>
      <c r="C15" s="1" t="s">
        <v>30</v>
      </c>
      <c r="D15" s="13">
        <v>30000</v>
      </c>
      <c r="E15" s="7">
        <v>41077</v>
      </c>
      <c r="F15" s="12">
        <v>21600</v>
      </c>
      <c r="G15" s="14">
        <f t="shared" si="0"/>
        <v>1512.0000000000002</v>
      </c>
      <c r="H15" s="14">
        <f t="shared" si="1"/>
        <v>23112</v>
      </c>
      <c r="I15" s="14">
        <f t="shared" si="2"/>
        <v>545.43903675309855</v>
      </c>
      <c r="J15" s="16">
        <f t="shared" si="3"/>
        <v>2.5000000000000001E-2</v>
      </c>
    </row>
    <row r="16" spans="1:10">
      <c r="B16" s="1" t="s">
        <v>9</v>
      </c>
      <c r="C16" s="1" t="s">
        <v>31</v>
      </c>
      <c r="D16" s="13">
        <v>25000</v>
      </c>
      <c r="E16" s="7">
        <v>41084</v>
      </c>
      <c r="F16" s="12">
        <v>21900</v>
      </c>
      <c r="G16" s="14">
        <f t="shared" si="0"/>
        <v>1533.0000000000002</v>
      </c>
      <c r="H16" s="14">
        <f t="shared" si="1"/>
        <v>23433</v>
      </c>
      <c r="I16" s="14">
        <f t="shared" si="2"/>
        <v>553.01457893022496</v>
      </c>
      <c r="J16" s="16">
        <f t="shared" si="3"/>
        <v>2.5000000000000001E-2</v>
      </c>
    </row>
    <row r="17" spans="1:7">
      <c r="C17">
        <f>COUNTA(C5:C16)</f>
        <v>12</v>
      </c>
    </row>
    <row r="19" spans="1:7">
      <c r="F19" s="8" t="s">
        <v>16</v>
      </c>
      <c r="G19" s="18">
        <f>SUM(H5:H16)</f>
        <v>284620</v>
      </c>
    </row>
    <row r="20" spans="1:7">
      <c r="F20" s="8" t="s">
        <v>17</v>
      </c>
      <c r="G20" s="18">
        <f>AVERAGE(H5:H16)</f>
        <v>23718.333333333332</v>
      </c>
    </row>
    <row r="21" spans="1:7" ht="16">
      <c r="C21" s="10" t="s">
        <v>34</v>
      </c>
      <c r="D21" s="15">
        <v>6.25E-2</v>
      </c>
      <c r="F21" s="8" t="s">
        <v>18</v>
      </c>
      <c r="G21" s="18">
        <f>MIN(H5:H16)</f>
        <v>3210</v>
      </c>
    </row>
    <row r="22" spans="1:7">
      <c r="F22" s="8" t="s">
        <v>19</v>
      </c>
      <c r="G22" s="18">
        <f>MAX(H5:H16)</f>
        <v>43549</v>
      </c>
    </row>
    <row r="23" spans="1:7" ht="16">
      <c r="A23" s="2" t="s">
        <v>4</v>
      </c>
      <c r="C23" s="22" t="s">
        <v>0</v>
      </c>
      <c r="D23" s="23"/>
      <c r="F23" s="8" t="s">
        <v>1</v>
      </c>
      <c r="G23" s="19">
        <f ca="1">TODAY()</f>
        <v>41008</v>
      </c>
    </row>
    <row r="24" spans="1:7">
      <c r="A24" s="3" t="s">
        <v>5</v>
      </c>
      <c r="C24" s="5">
        <v>3000</v>
      </c>
      <c r="D24" s="3">
        <v>0.01</v>
      </c>
      <c r="F24" s="8" t="s">
        <v>32</v>
      </c>
      <c r="G24" s="18">
        <f>IF(G19&gt;250000,G19*0.015,0)</f>
        <v>4269.3</v>
      </c>
    </row>
    <row r="25" spans="1:7">
      <c r="A25" s="3" t="s">
        <v>6</v>
      </c>
      <c r="C25" s="5">
        <v>10000</v>
      </c>
      <c r="D25" s="3">
        <v>0.02</v>
      </c>
      <c r="F25" s="9"/>
      <c r="G25" s="9"/>
    </row>
    <row r="26" spans="1:7">
      <c r="A26" s="3" t="s">
        <v>7</v>
      </c>
      <c r="C26" s="5">
        <v>20000</v>
      </c>
      <c r="D26" s="3">
        <v>2.5000000000000001E-2</v>
      </c>
    </row>
    <row r="27" spans="1:7">
      <c r="A27" s="3" t="s">
        <v>8</v>
      </c>
      <c r="C27" s="5">
        <v>30000</v>
      </c>
      <c r="D27" s="3">
        <v>0.03</v>
      </c>
    </row>
    <row r="28" spans="1:7">
      <c r="A28" s="4" t="s">
        <v>9</v>
      </c>
      <c r="C28" s="6">
        <v>40000</v>
      </c>
      <c r="D28" s="4">
        <v>3.5000000000000003E-2</v>
      </c>
    </row>
  </sheetData>
  <mergeCells count="3">
    <mergeCell ref="A1:J1"/>
    <mergeCell ref="A2:J2"/>
    <mergeCell ref="C23:D23"/>
  </mergeCells>
  <dataValidations count="1">
    <dataValidation type="list" allowBlank="1" showInputMessage="1" showErrorMessage="1" promptTitle="Agent Last Name" sqref="B5:B16">
      <formula1>$A$23:$A$28</formula1>
    </dataValidation>
  </dataValidation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outs:outSpaceData xmlns:outs="http://schemas.microsoft.com/office/2009/outspace/metadata">
  <outs:relatedDates>
    <outs:relatedDate>
      <outs:type>3</outs:type>
      <outs:displayName>Last Modified</outs:displayName>
      <outs:dateTime>2009-09-23T09:15:48Z</outs:dateTime>
      <outs:isPinned>true</outs:isPinned>
    </outs:relatedDate>
    <outs:relatedDate>
      <outs:type>2</outs:type>
      <outs:displayName>Created</outs:displayName>
      <outs:dateTime>2009-06-24T12:51:07Z</outs:dateTime>
      <outs:isPinned>true</outs:isPinned>
    </outs:relatedDate>
    <outs:relatedDate>
      <outs:type>4</outs:type>
      <outs:displayName>Last Printed</outs:displayName>
      <outs:dateTime/>
      <outs:isPinned>true</outs:isPinned>
    </outs:relatedDate>
  </outs:relatedDates>
  <outs:relatedDocuments>
    <outs:relatedDocument>
      <outs:type>2</outs:type>
      <outs:displayName>Other documents in current folder</outs:displayName>
      <outs:uri/>
      <outs:isPinned>true</outs:isPinned>
    </outs:relatedDocument>
  </outs:relatedDocuments>
  <outs:relatedPeople>
    <outs:relatedPeopleItem>
      <outs:category>Author</outs:category>
      <outs:people>
        <outs:relatedPerson>
          <outs:displayName>Jerri A Williams</outs:displayName>
          <outs:accountName/>
        </outs:relatedPerson>
      </outs:people>
      <outs:source>0</outs:source>
      <outs:isPinned>true</outs:isPinned>
    </outs:relatedPeopleItem>
    <outs:relatedPeopleItem>
      <outs:category>Last modified by</outs:category>
      <outs:people>
        <outs:relatedPerson>
          <outs:displayName>Jerri A Williams</outs:displayName>
          <outs:accountName/>
        </outs:relatedPerson>
      </outs:people>
      <outs:source>0</outs:source>
      <outs:isPinned>true</outs:isPinned>
    </outs:relatedPeopleItem>
    <outs:relatedPeopleItem>
      <outs:category>Manager</outs:category>
      <outs:people/>
      <outs:source>0</outs:source>
      <outs:isPinned>false</outs:isPinned>
    </outs:relatedPeopleItem>
  </outs:relatedPeople>
  <propertyMetadataList xmlns="http://schemas.microsoft.com/office/2009/outspace/metadata">
    <propertyMetadata>
      <type>0</type>
      <propertyId>2228224</propertyId>
      <propertyName/>
      <isPinned>true</isPinned>
    </propertyMetadata>
    <propertyMetadata>
      <type>0</type>
      <propertyId>14</propertyId>
      <propertyName/>
      <isPinned>true</isPinned>
    </propertyMetadata>
    <propertyMetadata>
      <type>0</type>
      <propertyId>8</propertyId>
      <propertyName/>
      <isPinned>true</isPinned>
    </propertyMetadata>
    <propertyMetadata>
      <type>0</type>
      <propertyId>6</propertyId>
      <propertyName/>
      <isPinned>false</isPinned>
    </propertyMetadata>
    <propertyMetadata>
      <type>0</type>
      <propertyId>655365</propertyId>
      <propertyName/>
      <isPinned>false</isPinned>
    </propertyMetadata>
    <propertyMetadata>
      <type>0</type>
      <propertyId>1</propertyId>
      <propertyName/>
      <isPinned>false</isPinned>
    </propertyMetadata>
    <propertyMetadata>
      <type>0</type>
      <propertyId>0</propertyId>
      <propertyName/>
      <isPinned>true</isPinned>
    </propertyMetadata>
    <propertyMetadata>
      <type>0</type>
      <propertyId>13</propertyId>
      <propertyName/>
      <isPinned>false</isPinned>
    </propertyMetadata>
    <propertyMetadata>
      <type>0</type>
      <propertyId>1179653</propertyId>
      <propertyName/>
      <isPinned>false</isPinned>
    </propertyMetadata>
    <propertyMetadata>
      <type>0</type>
      <propertyId>22</propertyId>
      <propertyName/>
      <isPinned>false</isPinned>
    </propertyMetadata>
  </propertyMetadataList>
  <outs:corruptMetadataWasLost/>
</outs:outSpaceData>
</file>

<file path=customXml/item2.xml><?xml version="1.0" encoding="utf-8"?>
<project>
  <id>DPClYgRbqv/4ucKOA8BCq5ZiON2lfGXT36GTjGts7aI=-~LBHNbq7OneRFhNrTXfVsPA==</id>
</project>
</file>

<file path=customXml/itemProps1.xml><?xml version="1.0" encoding="utf-8"?>
<ds:datastoreItem xmlns:ds="http://schemas.openxmlformats.org/officeDocument/2006/customXml" ds:itemID="{4ECC1553-BFE0-47B5-A75F-1AE2DF187A31}">
  <ds:schemaRefs>
    <ds:schemaRef ds:uri="http://schemas.microsoft.com/office/2009/outspace/metadata"/>
  </ds:schemaRefs>
</ds:datastoreItem>
</file>

<file path=customXml/itemProps2.xml><?xml version="1.0" encoding="utf-8"?>
<ds:datastoreItem xmlns:ds="http://schemas.openxmlformats.org/officeDocument/2006/customXml" ds:itemID="{131648E7-4D4A-4EA9-A83D-283CD3BEB57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Jerri A Williams</dc:creator>
  <cp:lastModifiedBy>Eva Holbrook</cp:lastModifiedBy>
  <dcterms:created xsi:type="dcterms:W3CDTF">2009-06-24T12:51:07Z</dcterms:created>
  <dcterms:modified xsi:type="dcterms:W3CDTF">2012-04-09T14:25:46Z</dcterms:modified>
</cp:coreProperties>
</file>